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Print_Titles" localSheetId="0">Sheet1!$1:$2</definedName>
  </definedNames>
  <calcPr calcId="191029" iterate="1" iterateCount="100" iterateDelta="0.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<sst xmlns="http://schemas.openxmlformats.org/spreadsheetml/2006/main" count="172" uniqueCount="22">
  <si>
    <t>三亚市中医院
2024年度校园招聘卫生专业技术人员（第二场）拟聘用人员名单</t>
  </si>
  <si>
    <t>序号</t>
  </si>
  <si>
    <t>职位名称</t>
  </si>
  <si>
    <t>姓名</t>
  </si>
  <si>
    <t>性别</t>
  </si>
  <si>
    <t>准考证号</t>
  </si>
  <si>
    <t>体检结果</t>
  </si>
  <si>
    <t>考察结果</t>
  </si>
  <si>
    <t>备注</t>
  </si>
  <si>
    <t>儿科医师</t>
  </si>
  <si>
    <t>合格</t>
  </si>
  <si>
    <t>应届生</t>
  </si>
  <si>
    <t>药师</t>
  </si>
  <si>
    <t>中药师</t>
  </si>
  <si>
    <t>心血管内科医师</t>
  </si>
  <si>
    <t>佘林君</t>
  </si>
  <si>
    <t>男</t>
  </si>
  <si>
    <t>创伤骨科医师</t>
  </si>
  <si>
    <t>护理人员2</t>
  </si>
  <si>
    <t>女</t>
  </si>
  <si>
    <t>递补人员</t>
  </si>
  <si>
    <t>关凯戈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</si>
</sst>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9"/>
  <sheetViews>
    <sheetView tabSelected="1" topLeftCell="A14" workbookViewId="0">
      <selection activeCell="L12" sqref="L12"/>
    </sheetView>
  </sheetViews>
  <sheetFormatPr defaultColWidth="9" defaultRowHeight="13.5" outlineLevelCol="7"/>
  <cols>
    <col min="1" max="1" width="8.625" customWidth="1"/>
    <col min="2" max="2" width="22.75" customWidth="1"/>
    <col min="3" max="3" width="16.375" customWidth="1"/>
    <col min="4" max="4" width="11.375" customWidth="1"/>
    <col min="5" max="5" width="33" customWidth="1"/>
    <col min="6" max="6" width="12.625" customWidth="1"/>
    <col min="7" max="7" width="13.875" customWidth="1"/>
    <col min="8" max="8" width="16.875" customWidth="1"/>
  </cols>
  <sheetData>
    <row r="1" ht="63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s="1" customFormat="1" ht="30" customHeight="1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</row>
    <row r="3" ht="25" customHeight="1" spans="1:8">
      <c r="A3" s="4">
        <v>1</v>
      </c>
      <c r="B3" s="5" t="s">
        <v>9</v>
      </c>
      <c r="C3" s="5" t="str">
        <f>"朱春燕"</f>
        <v>朱春燕</v>
      </c>
      <c r="D3" s="5" t="str">
        <f>"女"</f>
        <v>女</v>
      </c>
      <c r="E3" s="5" t="str">
        <f>"63172024041410311721011"</f>
        <v>63172024041410311721011</v>
      </c>
      <c r="F3" s="5" t="s">
        <v>10</v>
      </c>
      <c r="G3" s="5" t="s">
        <v>10</v>
      </c>
      <c r="H3" s="5" t="s">
        <v>11</v>
      </c>
    </row>
    <row r="4" ht="25" customHeight="1" spans="1:8">
      <c r="A4" s="4">
        <v>2</v>
      </c>
      <c r="B4" s="5" t="s">
        <v>12</v>
      </c>
      <c r="C4" s="5" t="str">
        <f>"周小妹"</f>
        <v>周小妹</v>
      </c>
      <c r="D4" s="5" t="str">
        <f>"女"</f>
        <v>女</v>
      </c>
      <c r="E4" s="5" t="str">
        <f>"63172024041423352023907"</f>
        <v>63172024041423352023907</v>
      </c>
      <c r="F4" s="5" t="s">
        <v>10</v>
      </c>
      <c r="G4" s="5" t="s">
        <v>10</v>
      </c>
      <c r="H4" s="5" t="s">
        <v>11</v>
      </c>
    </row>
    <row r="5" ht="25" customHeight="1" spans="1:8">
      <c r="A5" s="4">
        <v>3</v>
      </c>
      <c r="B5" s="5" t="s">
        <v>13</v>
      </c>
      <c r="C5" s="5" t="str">
        <f>"林良文"</f>
        <v>林良文</v>
      </c>
      <c r="D5" s="5" t="str">
        <f t="shared" ref="D5:D9" si="0">"男"</f>
        <v>男</v>
      </c>
      <c r="E5" s="5" t="str">
        <f>"63172024041518421428776"</f>
        <v>63172024041518421428776</v>
      </c>
      <c r="F5" s="5" t="s">
        <v>10</v>
      </c>
      <c r="G5" s="5" t="s">
        <v>10</v>
      </c>
      <c r="H5" s="5" t="s">
        <v>11</v>
      </c>
    </row>
    <row r="6" ht="25" customHeight="1" spans="1:8">
      <c r="A6" s="4">
        <v>4</v>
      </c>
      <c r="B6" s="5" t="s">
        <v>9</v>
      </c>
      <c r="C6" s="5" t="str">
        <f>"许根"</f>
        <v>许根</v>
      </c>
      <c r="D6" s="5" t="str">
        <f t="shared" si="0"/>
        <v>男</v>
      </c>
      <c r="E6" s="5" t="str">
        <f>"63172024041321253220031"</f>
        <v>63172024041321253220031</v>
      </c>
      <c r="F6" s="5" t="s">
        <v>10</v>
      </c>
      <c r="G6" s="5" t="s">
        <v>10</v>
      </c>
      <c r="H6" s="5" t="s">
        <v>11</v>
      </c>
    </row>
    <row r="7" ht="25" customHeight="1" spans="1:8">
      <c r="A7" s="4">
        <v>5</v>
      </c>
      <c r="B7" s="5" t="s">
        <v>14</v>
      </c>
      <c r="C7" s="5" t="s">
        <v>15</v>
      </c>
      <c r="D7" s="5" t="s">
        <v>16</v>
      </c>
      <c r="E7" s="5" t="str">
        <f>"63172024041409442620751"</f>
        <v>63172024041409442620751</v>
      </c>
      <c r="F7" s="5" t="s">
        <v>10</v>
      </c>
      <c r="G7" s="5" t="s">
        <v>10</v>
      </c>
      <c r="H7" s="5" t="s">
        <v>11</v>
      </c>
    </row>
    <row r="8" ht="25" customHeight="1" spans="1:8">
      <c r="A8" s="4">
        <v>6</v>
      </c>
      <c r="B8" s="5" t="s">
        <v>17</v>
      </c>
      <c r="C8" s="5" t="str">
        <f>"周海松"</f>
        <v>周海松</v>
      </c>
      <c r="D8" s="5" t="str">
        <f t="shared" si="0"/>
        <v>男</v>
      </c>
      <c r="E8" s="5" t="str">
        <f>"63172024041511464126272"</f>
        <v>63172024041511464126272</v>
      </c>
      <c r="F8" s="5" t="s">
        <v>10</v>
      </c>
      <c r="G8" s="5" t="s">
        <v>10</v>
      </c>
      <c r="H8" s="5" t="s">
        <v>11</v>
      </c>
    </row>
    <row r="9" ht="25" customHeight="1" spans="1:8">
      <c r="A9" s="4">
        <v>7</v>
      </c>
      <c r="B9" s="5" t="s">
        <v>18</v>
      </c>
      <c r="C9" s="5" t="str">
        <f>"罗细承"</f>
        <v>罗细承</v>
      </c>
      <c r="D9" s="5" t="str">
        <f t="shared" si="0"/>
        <v>男</v>
      </c>
      <c r="E9" s="5" t="str">
        <f>"63172024041514431527264"</f>
        <v>63172024041514431527264</v>
      </c>
      <c r="F9" s="5" t="s">
        <v>10</v>
      </c>
      <c r="G9" s="5" t="s">
        <v>10</v>
      </c>
      <c r="H9" s="5" t="s">
        <v>11</v>
      </c>
    </row>
    <row r="10" ht="25" customHeight="1" spans="1:8">
      <c r="A10" s="4">
        <v>8</v>
      </c>
      <c r="B10" s="5" t="s">
        <v>18</v>
      </c>
      <c r="C10" s="5" t="str">
        <f>"王莹"</f>
        <v>王莹</v>
      </c>
      <c r="D10" s="5" t="str">
        <f t="shared" ref="D10:D13" si="1">"女"</f>
        <v>女</v>
      </c>
      <c r="E10" s="5" t="str">
        <f>"63172024041608511230769"</f>
        <v>63172024041608511230769</v>
      </c>
      <c r="F10" s="5" t="s">
        <v>10</v>
      </c>
      <c r="G10" s="5" t="s">
        <v>10</v>
      </c>
      <c r="H10" s="5" t="s">
        <v>11</v>
      </c>
    </row>
    <row r="11" ht="25" customHeight="1" spans="1:8">
      <c r="A11" s="4">
        <v>9</v>
      </c>
      <c r="B11" s="5" t="s">
        <v>18</v>
      </c>
      <c r="C11" s="5" t="str">
        <f>"邢水锦"</f>
        <v>邢水锦</v>
      </c>
      <c r="D11" s="5" t="str">
        <f t="shared" si="1"/>
        <v>女</v>
      </c>
      <c r="E11" s="5" t="str">
        <f>"63172024041609182830976"</f>
        <v>63172024041609182830976</v>
      </c>
      <c r="F11" s="5" t="s">
        <v>10</v>
      </c>
      <c r="G11" s="5" t="s">
        <v>10</v>
      </c>
      <c r="H11" s="5" t="s">
        <v>11</v>
      </c>
    </row>
    <row r="12" ht="25" customHeight="1" spans="1:8">
      <c r="A12" s="4">
        <v>10</v>
      </c>
      <c r="B12" s="5" t="s">
        <v>18</v>
      </c>
      <c r="C12" s="5" t="str">
        <f>"王幸"</f>
        <v>王幸</v>
      </c>
      <c r="D12" s="5" t="str">
        <f t="shared" si="1"/>
        <v>女</v>
      </c>
      <c r="E12" s="5" t="str">
        <f>"63172024041303495418052"</f>
        <v>63172024041303495418052</v>
      </c>
      <c r="F12" s="5" t="s">
        <v>10</v>
      </c>
      <c r="G12" s="5" t="s">
        <v>10</v>
      </c>
      <c r="H12" s="5" t="s">
        <v>11</v>
      </c>
    </row>
    <row r="13" ht="25" customHeight="1" spans="1:8">
      <c r="A13" s="4">
        <v>11</v>
      </c>
      <c r="B13" s="5" t="s">
        <v>18</v>
      </c>
      <c r="C13" s="5" t="str">
        <f>"李润婷"</f>
        <v>李润婷</v>
      </c>
      <c r="D13" s="5" t="str">
        <f t="shared" si="1"/>
        <v>女</v>
      </c>
      <c r="E13" s="5" t="str">
        <f>"63172024041423315323895"</f>
        <v>63172024041423315323895</v>
      </c>
      <c r="F13" s="5" t="s">
        <v>10</v>
      </c>
      <c r="G13" s="5" t="s">
        <v>10</v>
      </c>
      <c r="H13" s="5" t="s">
        <v>11</v>
      </c>
    </row>
    <row r="14" ht="25" customHeight="1" spans="1:8">
      <c r="A14" s="4">
        <v>12</v>
      </c>
      <c r="B14" s="5" t="s">
        <v>18</v>
      </c>
      <c r="C14" s="5" t="str">
        <f>"桂顺康"</f>
        <v>桂顺康</v>
      </c>
      <c r="D14" s="5" t="str">
        <f>"男"</f>
        <v>男</v>
      </c>
      <c r="E14" s="5" t="str">
        <f>"63172024041222331117965"</f>
        <v>63172024041222331117965</v>
      </c>
      <c r="F14" s="5" t="s">
        <v>10</v>
      </c>
      <c r="G14" s="5" t="s">
        <v>10</v>
      </c>
      <c r="H14" s="5" t="s">
        <v>11</v>
      </c>
    </row>
    <row r="15" ht="25" customHeight="1" spans="1:8">
      <c r="A15" s="4">
        <v>13</v>
      </c>
      <c r="B15" s="5" t="s">
        <v>18</v>
      </c>
      <c r="C15" s="5" t="str">
        <f>"韩金雯"</f>
        <v>韩金雯</v>
      </c>
      <c r="D15" s="5" t="str">
        <f t="shared" ref="D15:D27" si="2">"女"</f>
        <v>女</v>
      </c>
      <c r="E15" s="5" t="str">
        <f>"63172024041011395412294"</f>
        <v>63172024041011395412294</v>
      </c>
      <c r="F15" s="5" t="s">
        <v>10</v>
      </c>
      <c r="G15" s="5" t="s">
        <v>10</v>
      </c>
      <c r="H15" s="5" t="s">
        <v>11</v>
      </c>
    </row>
    <row r="16" ht="25" customHeight="1" spans="1:8">
      <c r="A16" s="4">
        <v>14</v>
      </c>
      <c r="B16" s="5" t="s">
        <v>18</v>
      </c>
      <c r="C16" s="5" t="str">
        <f>"王其丰"</f>
        <v>王其丰</v>
      </c>
      <c r="D16" s="5" t="str">
        <f>"男"</f>
        <v>男</v>
      </c>
      <c r="E16" s="5" t="str">
        <f>"63172024041211293517159"</f>
        <v>63172024041211293517159</v>
      </c>
      <c r="F16" s="5" t="s">
        <v>10</v>
      </c>
      <c r="G16" s="5" t="s">
        <v>10</v>
      </c>
      <c r="H16" s="5" t="s">
        <v>11</v>
      </c>
    </row>
    <row r="17" ht="25" customHeight="1" spans="1:8">
      <c r="A17" s="4">
        <v>15</v>
      </c>
      <c r="B17" s="5" t="s">
        <v>18</v>
      </c>
      <c r="C17" s="5" t="str">
        <f>"张倩"</f>
        <v>张倩</v>
      </c>
      <c r="D17" s="5" t="str">
        <f t="shared" si="2"/>
        <v>女</v>
      </c>
      <c r="E17" s="5" t="str">
        <f>"63172024041521133629613"</f>
        <v>63172024041521133629613</v>
      </c>
      <c r="F17" s="5" t="s">
        <v>10</v>
      </c>
      <c r="G17" s="5" t="s">
        <v>10</v>
      </c>
      <c r="H17" s="5" t="s">
        <v>11</v>
      </c>
    </row>
    <row r="18" ht="25" customHeight="1" spans="1:8">
      <c r="A18" s="4">
        <v>16</v>
      </c>
      <c r="B18" s="5" t="s">
        <v>18</v>
      </c>
      <c r="C18" s="5" t="str">
        <f>"关万幸"</f>
        <v>关万幸</v>
      </c>
      <c r="D18" s="5" t="str">
        <f t="shared" si="2"/>
        <v>女</v>
      </c>
      <c r="E18" s="5" t="str">
        <f>"63172024041023060215109"</f>
        <v>63172024041023060215109</v>
      </c>
      <c r="F18" s="5" t="s">
        <v>10</v>
      </c>
      <c r="G18" s="5" t="s">
        <v>10</v>
      </c>
      <c r="H18" s="5" t="s">
        <v>11</v>
      </c>
    </row>
    <row r="19" ht="25" customHeight="1" spans="1:8">
      <c r="A19" s="4">
        <v>17</v>
      </c>
      <c r="B19" s="5" t="s">
        <v>18</v>
      </c>
      <c r="C19" s="5" t="str">
        <f>"张必珍"</f>
        <v>张必珍</v>
      </c>
      <c r="D19" s="5" t="str">
        <f t="shared" si="2"/>
        <v>女</v>
      </c>
      <c r="E19" s="5" t="str">
        <f>"63172024041519583329173"</f>
        <v>63172024041519583329173</v>
      </c>
      <c r="F19" s="5" t="s">
        <v>10</v>
      </c>
      <c r="G19" s="5" t="s">
        <v>10</v>
      </c>
      <c r="H19" s="5" t="s">
        <v>11</v>
      </c>
    </row>
    <row r="20" ht="25" customHeight="1" spans="1:8">
      <c r="A20" s="4">
        <v>18</v>
      </c>
      <c r="B20" s="5" t="s">
        <v>18</v>
      </c>
      <c r="C20" s="5" t="str">
        <f>"欧萃芹"</f>
        <v>欧萃芹</v>
      </c>
      <c r="D20" s="5" t="str">
        <f t="shared" si="2"/>
        <v>女</v>
      </c>
      <c r="E20" s="5" t="str">
        <f>"63172024041610122331384"</f>
        <v>63172024041610122331384</v>
      </c>
      <c r="F20" s="5" t="s">
        <v>10</v>
      </c>
      <c r="G20" s="5" t="s">
        <v>10</v>
      </c>
      <c r="H20" s="5" t="s">
        <v>11</v>
      </c>
    </row>
    <row r="21" ht="25" customHeight="1" spans="1:8">
      <c r="A21" s="4">
        <v>19</v>
      </c>
      <c r="B21" s="5" t="s">
        <v>18</v>
      </c>
      <c r="C21" s="5" t="str">
        <f>"陈莹莹"</f>
        <v>陈莹莹</v>
      </c>
      <c r="D21" s="5" t="str">
        <f t="shared" si="2"/>
        <v>女</v>
      </c>
      <c r="E21" s="5" t="str">
        <f>"63172024041123374916817"</f>
        <v>63172024041123374916817</v>
      </c>
      <c r="F21" s="5" t="s">
        <v>10</v>
      </c>
      <c r="G21" s="5" t="s">
        <v>10</v>
      </c>
      <c r="H21" s="5" t="s">
        <v>11</v>
      </c>
    </row>
    <row r="22" ht="25" customHeight="1" spans="1:8">
      <c r="A22" s="4">
        <v>20</v>
      </c>
      <c r="B22" s="5" t="s">
        <v>18</v>
      </c>
      <c r="C22" s="5" t="str">
        <f>"万章令"</f>
        <v>万章令</v>
      </c>
      <c r="D22" s="5" t="str">
        <f t="shared" si="2"/>
        <v>女</v>
      </c>
      <c r="E22" s="5" t="str">
        <f>"63172024041521554129854"</f>
        <v>63172024041521554129854</v>
      </c>
      <c r="F22" s="5" t="s">
        <v>10</v>
      </c>
      <c r="G22" s="5" t="s">
        <v>10</v>
      </c>
      <c r="H22" s="5" t="s">
        <v>11</v>
      </c>
    </row>
    <row r="23" ht="25" customHeight="1" spans="1:8">
      <c r="A23" s="4">
        <v>21</v>
      </c>
      <c r="B23" s="5" t="s">
        <v>18</v>
      </c>
      <c r="C23" s="5" t="str">
        <f>"杨倩"</f>
        <v>杨倩</v>
      </c>
      <c r="D23" s="5" t="str">
        <f t="shared" si="2"/>
        <v>女</v>
      </c>
      <c r="E23" s="5" t="str">
        <f>"63172024041515563727848"</f>
        <v>63172024041515563727848</v>
      </c>
      <c r="F23" s="5" t="s">
        <v>10</v>
      </c>
      <c r="G23" s="5" t="s">
        <v>10</v>
      </c>
      <c r="H23" s="5" t="s">
        <v>11</v>
      </c>
    </row>
    <row r="24" ht="25" customHeight="1" spans="1:8">
      <c r="A24" s="4">
        <v>22</v>
      </c>
      <c r="B24" s="5" t="s">
        <v>18</v>
      </c>
      <c r="C24" s="5" t="str">
        <f>"王安雅"</f>
        <v>王安雅</v>
      </c>
      <c r="D24" s="5" t="str">
        <f t="shared" si="2"/>
        <v>女</v>
      </c>
      <c r="E24" s="5" t="str">
        <f>"63172024041601010030454"</f>
        <v>63172024041601010030454</v>
      </c>
      <c r="F24" s="5" t="s">
        <v>10</v>
      </c>
      <c r="G24" s="5" t="s">
        <v>10</v>
      </c>
      <c r="H24" s="5" t="s">
        <v>11</v>
      </c>
    </row>
    <row r="25" ht="25" customHeight="1" spans="1:8">
      <c r="A25" s="4">
        <v>23</v>
      </c>
      <c r="B25" s="5" t="s">
        <v>18</v>
      </c>
      <c r="C25" s="5" t="str">
        <f>"陈冬莹"</f>
        <v>陈冬莹</v>
      </c>
      <c r="D25" s="5" t="str">
        <f t="shared" si="2"/>
        <v>女</v>
      </c>
      <c r="E25" s="5" t="str">
        <f>"63172024041520013029193"</f>
        <v>63172024041520013029193</v>
      </c>
      <c r="F25" s="5" t="s">
        <v>10</v>
      </c>
      <c r="G25" s="5" t="s">
        <v>10</v>
      </c>
      <c r="H25" s="5" t="s">
        <v>11</v>
      </c>
    </row>
    <row r="26" ht="25" customHeight="1" spans="1:8">
      <c r="A26" s="4">
        <v>24</v>
      </c>
      <c r="B26" s="5" t="s">
        <v>18</v>
      </c>
      <c r="C26" s="5" t="str">
        <f>"赵壮美"</f>
        <v>赵壮美</v>
      </c>
      <c r="D26" s="5" t="str">
        <f t="shared" si="2"/>
        <v>女</v>
      </c>
      <c r="E26" s="5" t="str">
        <f>"63172024041417473322745"</f>
        <v>63172024041417473322745</v>
      </c>
      <c r="F26" s="5" t="s">
        <v>10</v>
      </c>
      <c r="G26" s="5" t="s">
        <v>10</v>
      </c>
      <c r="H26" s="5" t="s">
        <v>11</v>
      </c>
    </row>
    <row r="27" ht="25" customHeight="1" spans="1:8">
      <c r="A27" s="4">
        <v>25</v>
      </c>
      <c r="B27" s="5" t="s">
        <v>18</v>
      </c>
      <c r="C27" s="5" t="str">
        <f>"盛琳"</f>
        <v>盛琳</v>
      </c>
      <c r="D27" s="5" t="str">
        <f t="shared" si="2"/>
        <v>女</v>
      </c>
      <c r="E27" s="5" t="str">
        <f>"63172024041416253222480"</f>
        <v>63172024041416253222480</v>
      </c>
      <c r="F27" s="5" t="s">
        <v>10</v>
      </c>
      <c r="G27" s="5" t="s">
        <v>10</v>
      </c>
      <c r="H27" s="5" t="s">
        <v>11</v>
      </c>
    </row>
    <row r="28" ht="25" customHeight="1" spans="1:8">
      <c r="A28" s="4">
        <v>26</v>
      </c>
      <c r="B28" s="5" t="s">
        <v>18</v>
      </c>
      <c r="C28" s="5" t="str">
        <f>"王冰冰"</f>
        <v>王冰冰</v>
      </c>
      <c r="D28" s="5" t="s">
        <v>19</v>
      </c>
      <c r="E28" s="5" t="str">
        <f>"63172024041012301612563"</f>
        <v>63172024041012301612563</v>
      </c>
      <c r="F28" s="5" t="s">
        <v>10</v>
      </c>
      <c r="G28" s="5" t="s">
        <v>10</v>
      </c>
      <c r="H28" s="5" t="s">
        <v>20</v>
      </c>
    </row>
    <row r="29" ht="25" customHeight="1" spans="1:8">
      <c r="A29" s="4">
        <v>27</v>
      </c>
      <c r="B29" s="5" t="s">
        <v>18</v>
      </c>
      <c r="C29" s="5" t="str">
        <f>"容智禧"</f>
        <v>容智禧</v>
      </c>
      <c r="D29" s="5" t="s">
        <v>19</v>
      </c>
      <c r="E29" s="5" t="str">
        <f>"63172024041220552717869"</f>
        <v>63172024041220552717869</v>
      </c>
      <c r="F29" s="5" t="s">
        <v>10</v>
      </c>
      <c r="G29" s="5" t="s">
        <v>10</v>
      </c>
      <c r="H29" s="5" t="s">
        <v>20</v>
      </c>
    </row>
    <row r="30" ht="25" customHeight="1" spans="1:8">
      <c r="A30" s="4">
        <v>28</v>
      </c>
      <c r="B30" s="5" t="s">
        <v>18</v>
      </c>
      <c r="C30" s="5" t="str">
        <f>"董木丽"</f>
        <v>董木丽</v>
      </c>
      <c r="D30" s="5" t="s">
        <v>19</v>
      </c>
      <c r="E30" s="5" t="str">
        <f>"63172024041516102027960"</f>
        <v>63172024041516102027960</v>
      </c>
      <c r="F30" s="5" t="s">
        <v>10</v>
      </c>
      <c r="G30" s="5" t="s">
        <v>10</v>
      </c>
      <c r="H30" s="5" t="s">
        <v>20</v>
      </c>
    </row>
    <row r="31" ht="25" customHeight="1" spans="1:8">
      <c r="A31" s="4">
        <v>29</v>
      </c>
      <c r="B31" s="5" t="s">
        <v>18</v>
      </c>
      <c r="C31" s="5" t="str">
        <f>"陈琴"</f>
        <v>陈琴</v>
      </c>
      <c r="D31" s="5" t="s">
        <v>19</v>
      </c>
      <c r="E31" s="5" t="str">
        <f>"63172024041210405117083"</f>
        <v>63172024041210405117083</v>
      </c>
      <c r="F31" s="5" t="s">
        <v>10</v>
      </c>
      <c r="G31" s="5" t="s">
        <v>10</v>
      </c>
      <c r="H31" s="5" t="s">
        <v>20</v>
      </c>
    </row>
    <row r="32" ht="25" customHeight="1" spans="1:8">
      <c r="A32" s="4">
        <v>30</v>
      </c>
      <c r="B32" s="5" t="s">
        <v>18</v>
      </c>
      <c r="C32" s="5" t="str">
        <f>"陈平蕾"</f>
        <v>陈平蕾</v>
      </c>
      <c r="D32" s="5" t="s">
        <v>19</v>
      </c>
      <c r="E32" s="5" t="str">
        <f>"63172024041317104319559"</f>
        <v>63172024041317104319559</v>
      </c>
      <c r="F32" s="5" t="s">
        <v>10</v>
      </c>
      <c r="G32" s="5" t="s">
        <v>10</v>
      </c>
      <c r="H32" s="5" t="s">
        <v>20</v>
      </c>
    </row>
    <row r="33" ht="25" customHeight="1" spans="1:8">
      <c r="A33" s="4">
        <v>31</v>
      </c>
      <c r="B33" s="5" t="s">
        <v>18</v>
      </c>
      <c r="C33" s="5" t="str">
        <f>"吴奇岭"</f>
        <v>吴奇岭</v>
      </c>
      <c r="D33" s="5" t="s">
        <v>19</v>
      </c>
      <c r="E33" s="5" t="str">
        <f>"63172024041515410827735"</f>
        <v>63172024041515410827735</v>
      </c>
      <c r="F33" s="5" t="s">
        <v>10</v>
      </c>
      <c r="G33" s="5" t="s">
        <v>10</v>
      </c>
      <c r="H33" s="5" t="s">
        <v>20</v>
      </c>
    </row>
    <row r="34" ht="25" customHeight="1" spans="1:8">
      <c r="A34" s="4">
        <v>32</v>
      </c>
      <c r="B34" s="5" t="s">
        <v>18</v>
      </c>
      <c r="C34" s="5" t="str">
        <f>"韦希希"</f>
        <v>韦希希</v>
      </c>
      <c r="D34" s="5" t="s">
        <v>19</v>
      </c>
      <c r="E34" s="5" t="str">
        <f>"63172024041217022517625"</f>
        <v>63172024041217022517625</v>
      </c>
      <c r="F34" s="5" t="s">
        <v>10</v>
      </c>
      <c r="G34" s="5" t="s">
        <v>10</v>
      </c>
      <c r="H34" s="5" t="s">
        <v>20</v>
      </c>
    </row>
    <row r="35" ht="25" customHeight="1" spans="1:8">
      <c r="A35" s="4">
        <v>33</v>
      </c>
      <c r="B35" s="5" t="s">
        <v>18</v>
      </c>
      <c r="C35" s="5" t="str">
        <f>"陈述娟"</f>
        <v>陈述娟</v>
      </c>
      <c r="D35" s="5" t="s">
        <v>19</v>
      </c>
      <c r="E35" s="5" t="str">
        <f>"63172024041522295030036"</f>
        <v>63172024041522295030036</v>
      </c>
      <c r="F35" s="5" t="s">
        <v>10</v>
      </c>
      <c r="G35" s="5" t="s">
        <v>10</v>
      </c>
      <c r="H35" s="5" t="s">
        <v>20</v>
      </c>
    </row>
    <row r="36" ht="25" customHeight="1" spans="1:8">
      <c r="A36" s="4">
        <v>34</v>
      </c>
      <c r="B36" s="5" t="s">
        <v>18</v>
      </c>
      <c r="C36" s="5" t="str">
        <f>"羊淑裘"</f>
        <v>羊淑裘</v>
      </c>
      <c r="D36" s="5" t="s">
        <v>19</v>
      </c>
      <c r="E36" s="5" t="str">
        <f>"63172024041220570017870"</f>
        <v>63172024041220570017870</v>
      </c>
      <c r="F36" s="5" t="s">
        <v>10</v>
      </c>
      <c r="G36" s="5" t="s">
        <v>10</v>
      </c>
      <c r="H36" s="5" t="s">
        <v>20</v>
      </c>
    </row>
    <row r="37" ht="25" customHeight="1" spans="1:8">
      <c r="A37" s="4">
        <v>35</v>
      </c>
      <c r="B37" s="5" t="s">
        <v>18</v>
      </c>
      <c r="C37" s="5" t="s">
        <v>21</v>
      </c>
      <c r="D37" s="5" t="s">
        <v>19</v>
      </c>
      <c r="E37" s="5" t="str">
        <f>"63172024041121381816651"</f>
        <v>63172024041121381816651</v>
      </c>
      <c r="F37" s="5" t="s">
        <v>10</v>
      </c>
      <c r="G37" s="5" t="s">
        <v>10</v>
      </c>
      <c r="H37" s="5" t="s">
        <v>20</v>
      </c>
    </row>
    <row r="38" ht="25" customHeight="1" spans="1:8">
      <c r="A38" s="4">
        <v>36</v>
      </c>
      <c r="B38" s="5" t="s">
        <v>18</v>
      </c>
      <c r="C38" s="5" t="str">
        <f>"陈小月"</f>
        <v>陈小月</v>
      </c>
      <c r="D38" s="5" t="s">
        <v>19</v>
      </c>
      <c r="E38" s="5" t="str">
        <f>"63172024041600165030414"</f>
        <v>63172024041600165030414</v>
      </c>
      <c r="F38" s="5" t="s">
        <v>10</v>
      </c>
      <c r="G38" s="5" t="s">
        <v>10</v>
      </c>
      <c r="H38" s="5" t="s">
        <v>20</v>
      </c>
    </row>
    <row r="39" ht="25" customHeight="1" spans="1:8">
      <c r="A39" s="4">
        <v>37</v>
      </c>
      <c r="B39" s="5" t="s">
        <v>18</v>
      </c>
      <c r="C39" s="5" t="str">
        <f>"符永情"</f>
        <v>符永情</v>
      </c>
      <c r="D39" s="5" t="s">
        <v>19</v>
      </c>
      <c r="E39" s="5" t="str">
        <f>"63172024041123534316828"</f>
        <v>63172024041123534316828</v>
      </c>
      <c r="F39" s="5" t="s">
        <v>10</v>
      </c>
      <c r="G39" s="5" t="s">
        <v>10</v>
      </c>
      <c r="H39" s="5" t="s">
        <v>20</v>
      </c>
    </row>
  </sheetData>
  <sheetProtection password="EE37" sheet="1" selectLockedCells="1" selectUnlockedCells="1" objects="1"/>
  <mergeCells count="1">
    <mergeCell ref="A1:H1"/>
  </mergeCells>
  <pageMargins left="0.393055555555556" right="0.393055555555556" top="0.118055555555556" bottom="0.118055555555556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杨</cp:lastModifiedBy>
  <dcterms:created xsi:type="dcterms:W3CDTF">2024-07-26T01:12:00Z</dcterms:created>
  <dcterms:modified xsi:type="dcterms:W3CDTF">2024-08-02T08:32:43Z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2915499FC0EA4EC1A2DE38072634D215_13</vt:lpwstr>
  </property>
  <property fmtid="{D5CDD505-2E9C-101B-9397-08002B2CF9AE}" pid="3" name="KSOProductBuildVer">
    <vt:lpwstr>2052-12.1.0.17147</vt:lpwstr>
  </property>
</Properties>
</file>